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D779DD69-A3F7-4FDA-A156-254250B608C8}" xr6:coauthVersionLast="36" xr6:coauthVersionMax="36" xr10:uidLastSave="{00000000-0000-0000-0000-000000000000}"/>
  <bookViews>
    <workbookView xWindow="240" yWindow="105" windowWidth="14805" windowHeight="8010" tabRatio="593" xr2:uid="{00000000-000D-0000-FFFF-FFFF00000000}"/>
  </bookViews>
  <sheets>
    <sheet name="Anzeigeblatt" sheetId="1" r:id="rId1"/>
    <sheet name="Tabelle1" sheetId="3" state="hidden" r:id="rId2"/>
  </sheets>
  <definedNames>
    <definedName name="_xlnm.Print_Area" localSheetId="0">Anzeigeblatt!$A$1:$K$20</definedName>
  </definedNames>
  <calcPr calcId="191029"/>
</workbook>
</file>

<file path=xl/calcChain.xml><?xml version="1.0" encoding="utf-8"?>
<calcChain xmlns="http://schemas.openxmlformats.org/spreadsheetml/2006/main">
  <c r="C32" i="3" l="1"/>
  <c r="C33" i="3" s="1"/>
  <c r="C34" i="3" s="1"/>
  <c r="C35" i="3" s="1"/>
  <c r="C36" i="3" s="1"/>
  <c r="C37" i="3" s="1"/>
  <c r="C38" i="3" s="1"/>
  <c r="H6" i="3"/>
  <c r="D6" i="1" l="1"/>
  <c r="H22" i="3" l="1"/>
  <c r="I22" i="3" s="1"/>
  <c r="J22" i="3" s="1"/>
  <c r="K22" i="3" s="1"/>
  <c r="L22" i="3" s="1"/>
  <c r="H16" i="3"/>
  <c r="I16" i="3" s="1"/>
  <c r="J16" i="3" s="1"/>
  <c r="K16" i="3" s="1"/>
  <c r="L16" i="3" s="1"/>
  <c r="I6" i="3"/>
  <c r="J6" i="3" s="1"/>
  <c r="K6" i="3" s="1"/>
  <c r="L6" i="3" s="1"/>
  <c r="H4" i="3"/>
  <c r="I4" i="3" s="1"/>
  <c r="J4" i="3" s="1"/>
  <c r="K4" i="3" s="1"/>
  <c r="L4" i="3" s="1"/>
  <c r="N29" i="3" l="1"/>
  <c r="P29" i="3" s="1"/>
  <c r="I12" i="1"/>
  <c r="I6" i="1"/>
  <c r="D8" i="1"/>
  <c r="K36" i="3" l="1"/>
  <c r="F19" i="1" s="1"/>
  <c r="K35" i="3"/>
  <c r="I19" i="1" s="1"/>
  <c r="K30" i="3"/>
  <c r="D19" i="1" s="1"/>
  <c r="K34" i="3"/>
  <c r="H19" i="1" s="1"/>
  <c r="K32" i="3"/>
  <c r="E19" i="1" s="1"/>
  <c r="K33" i="3"/>
  <c r="G19" i="1" s="1"/>
  <c r="K31" i="3"/>
  <c r="B19" i="1" s="1"/>
  <c r="K29" i="3"/>
  <c r="C19" i="1" s="1"/>
</calcChain>
</file>

<file path=xl/sharedStrings.xml><?xml version="1.0" encoding="utf-8"?>
<sst xmlns="http://schemas.openxmlformats.org/spreadsheetml/2006/main" count="121" uniqueCount="57">
  <si>
    <t>Personen</t>
  </si>
  <si>
    <t>Gießen</t>
  </si>
  <si>
    <t>Allendorf (Lda.)</t>
  </si>
  <si>
    <t>Biebertal</t>
  </si>
  <si>
    <t>Buseck</t>
  </si>
  <si>
    <t>Langgöns</t>
  </si>
  <si>
    <t>Lollar</t>
  </si>
  <si>
    <t>Rabenau</t>
  </si>
  <si>
    <t>Reiskirchen</t>
  </si>
  <si>
    <t>Staufenberg</t>
  </si>
  <si>
    <t>Fernwald</t>
  </si>
  <si>
    <t>Heuchelheim</t>
  </si>
  <si>
    <t>Lich</t>
  </si>
  <si>
    <t>Linden</t>
  </si>
  <si>
    <t>Pohlheim</t>
  </si>
  <si>
    <t>Wettenberg</t>
  </si>
  <si>
    <t>Grünberg</t>
  </si>
  <si>
    <t>Hungen</t>
  </si>
  <si>
    <t>Laubach</t>
  </si>
  <si>
    <t>Öl</t>
  </si>
  <si>
    <t>1. Pers</t>
  </si>
  <si>
    <t>2. Pers</t>
  </si>
  <si>
    <t>3. Pers</t>
  </si>
  <si>
    <t>4. Pers</t>
  </si>
  <si>
    <t>5. Pers</t>
  </si>
  <si>
    <t>6. Pers</t>
  </si>
  <si>
    <t>7. Pers</t>
  </si>
  <si>
    <t>8. Pers</t>
  </si>
  <si>
    <t>qm</t>
  </si>
  <si>
    <t>Maximalverbrauchskosten:</t>
  </si>
  <si>
    <t>Heizöl</t>
  </si>
  <si>
    <t>Erdgas</t>
  </si>
  <si>
    <t>Fernwärme</t>
  </si>
  <si>
    <t>Flüssiggas</t>
  </si>
  <si>
    <t>Heizstrom</t>
  </si>
  <si>
    <t>Holzpellets</t>
  </si>
  <si>
    <t>Holz/kohle</t>
  </si>
  <si>
    <t>Holz/Kohle</t>
  </si>
  <si>
    <t>9. Pers</t>
  </si>
  <si>
    <t>10. Pers</t>
  </si>
  <si>
    <t>Summe der angm. Heizkosten</t>
  </si>
  <si>
    <t>Angemessene Wohnungsgröße</t>
  </si>
  <si>
    <t>Ergebnis angm.Wohnungsgröße</t>
  </si>
  <si>
    <t>Pers. =</t>
  </si>
  <si>
    <t>max.</t>
  </si>
  <si>
    <t>Grundmiete inkl. allgemeiner Nebenkosten sowie Frisch- und Abwasser</t>
  </si>
  <si>
    <t>Warmwasserversorgung</t>
  </si>
  <si>
    <t>Abzug bei dezentraler Warmwasserversorgung</t>
  </si>
  <si>
    <t>Erd Wärmep.</t>
  </si>
  <si>
    <t>Wasser Wärmep.</t>
  </si>
  <si>
    <t>Luft Wärmep.</t>
  </si>
  <si>
    <t>Wärmepumpe</t>
  </si>
  <si>
    <t>Besonderheit bei Wärmepumpe</t>
  </si>
  <si>
    <t>zentral</t>
  </si>
  <si>
    <t>Stand: 01.01.2025</t>
  </si>
  <si>
    <t>Maximalwerte</t>
  </si>
  <si>
    <r>
      <t xml:space="preserve">zzgl. Heizkosten
</t>
    </r>
    <r>
      <rPr>
        <sz val="8"/>
        <color theme="1"/>
        <rFont val="Century Gothic"/>
        <family val="2"/>
      </rPr>
      <t>(Maximalwerte)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</si>
</sst>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sz val="18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theme="1"/>
      <name val="Calibri"/>
      <family val="2"/>
      <scheme val="minor"/>
    </font>
    <font>
      <sz val="24"/>
      <color theme="1"/>
      <name val="Century Gothic"/>
      <family val="2"/>
    </font>
    <font>
      <sz val="15"/>
      <color theme="1"/>
      <name val="Century Gothic"/>
      <family val="2"/>
    </font>
    <font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5" fillId="0" borderId="0" xfId="0" applyFont="1" applyFill="1" applyBorder="1" applyAlignment="1" applyProtection="1">
      <alignment horizontal="center" vertical="center"/>
    </xf>
    <xf numFmtId="2" fontId="5" fillId="0" borderId="0" xfId="0" applyNumberFormat="1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center" vertical="center"/>
    </xf>
    <xf numFmtId="0" fontId="0" fillId="0" borderId="0" xfId="0" applyFont="1"/>
    <xf numFmtId="0" fontId="0" fillId="0" borderId="0" xfId="0" applyFont="1" applyBorder="1"/>
    <xf numFmtId="164" fontId="0" fillId="3" borderId="4" xfId="0" applyNumberFormat="1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164" fontId="0" fillId="3" borderId="7" xfId="0" applyNumberFormat="1" applyFont="1" applyFill="1" applyBorder="1" applyAlignment="1">
      <alignment horizontal="center" vertical="center"/>
    </xf>
    <xf numFmtId="164" fontId="0" fillId="3" borderId="8" xfId="0" applyNumberFormat="1" applyFont="1" applyFill="1" applyBorder="1" applyAlignment="1">
      <alignment horizontal="center" vertical="center"/>
    </xf>
    <xf numFmtId="164" fontId="0" fillId="3" borderId="9" xfId="0" applyNumberFormat="1" applyFont="1" applyFill="1" applyBorder="1" applyAlignment="1">
      <alignment horizontal="center" vertical="center"/>
    </xf>
    <xf numFmtId="164" fontId="0" fillId="3" borderId="1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164" fontId="9" fillId="0" borderId="0" xfId="0" quotePrefix="1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164" fontId="4" fillId="4" borderId="0" xfId="0" applyNumberFormat="1" applyFont="1" applyFill="1" applyBorder="1" applyAlignment="1" applyProtection="1">
      <alignment horizontal="center" vertical="center"/>
    </xf>
    <xf numFmtId="164" fontId="9" fillId="4" borderId="0" xfId="0" quotePrefix="1" applyNumberFormat="1" applyFont="1" applyFill="1" applyBorder="1" applyAlignment="1" applyProtection="1">
      <alignment horizontal="center" vertical="center"/>
    </xf>
    <xf numFmtId="164" fontId="9" fillId="4" borderId="0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2" fontId="5" fillId="4" borderId="8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2" fontId="5" fillId="4" borderId="11" xfId="0" applyNumberFormat="1" applyFont="1" applyFill="1" applyBorder="1" applyAlignment="1" applyProtection="1">
      <alignment horizontal="center" vertical="center"/>
    </xf>
    <xf numFmtId="0" fontId="0" fillId="4" borderId="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164" fontId="0" fillId="4" borderId="0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 applyProtection="1">
      <alignment horizontal="center" vertical="center"/>
    </xf>
    <xf numFmtId="164" fontId="1" fillId="4" borderId="0" xfId="0" applyNumberFormat="1" applyFont="1" applyFill="1" applyBorder="1" applyAlignment="1" applyProtection="1">
      <alignment horizontal="center" vertical="center"/>
    </xf>
    <xf numFmtId="164" fontId="0" fillId="4" borderId="10" xfId="0" applyNumberFormat="1" applyFont="1" applyFill="1" applyBorder="1" applyAlignment="1">
      <alignment horizontal="center" vertical="center"/>
    </xf>
    <xf numFmtId="164" fontId="0" fillId="3" borderId="5" xfId="0" applyNumberFormat="1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4" borderId="13" xfId="0" applyNumberFormat="1" applyFont="1" applyFill="1" applyBorder="1" applyAlignment="1">
      <alignment horizontal="center" vertical="center"/>
    </xf>
    <xf numFmtId="2" fontId="0" fillId="4" borderId="14" xfId="0" applyNumberFormat="1" applyFont="1" applyFill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2" fontId="0" fillId="4" borderId="5" xfId="0" applyNumberFormat="1" applyFont="1" applyFill="1" applyBorder="1" applyAlignment="1">
      <alignment horizontal="center" vertical="center"/>
    </xf>
    <xf numFmtId="2" fontId="0" fillId="4" borderId="0" xfId="0" applyNumberFormat="1" applyFont="1" applyFill="1" applyBorder="1" applyAlignment="1">
      <alignment horizontal="center" vertical="center"/>
    </xf>
    <xf numFmtId="2" fontId="0" fillId="4" borderId="8" xfId="0" applyNumberFormat="1" applyFont="1" applyFill="1" applyBorder="1" applyAlignment="1">
      <alignment horizontal="center" vertical="center"/>
    </xf>
    <xf numFmtId="2" fontId="0" fillId="4" borderId="10" xfId="0" applyNumberFormat="1" applyFont="1" applyFill="1" applyBorder="1" applyAlignment="1">
      <alignment horizontal="center" vertical="center"/>
    </xf>
    <xf numFmtId="2" fontId="0" fillId="4" borderId="11" xfId="0" applyNumberFormat="1" applyFont="1" applyFill="1" applyBorder="1" applyAlignment="1">
      <alignment horizontal="center" vertical="center"/>
    </xf>
    <xf numFmtId="2" fontId="0" fillId="4" borderId="4" xfId="0" applyNumberFormat="1" applyFont="1" applyFill="1" applyBorder="1" applyAlignment="1">
      <alignment horizontal="center" vertical="center"/>
    </xf>
    <xf numFmtId="2" fontId="0" fillId="4" borderId="7" xfId="0" applyNumberFormat="1" applyFont="1" applyFill="1" applyBorder="1" applyAlignment="1">
      <alignment horizontal="center" vertical="center"/>
    </xf>
    <xf numFmtId="2" fontId="0" fillId="4" borderId="9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3" borderId="6" xfId="0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wrapText="1"/>
    </xf>
    <xf numFmtId="164" fontId="10" fillId="4" borderId="0" xfId="0" quotePrefix="1" applyNumberFormat="1" applyFont="1" applyFill="1" applyBorder="1" applyAlignment="1" applyProtection="1">
      <alignment horizontal="center" vertical="center"/>
    </xf>
    <xf numFmtId="14" fontId="4" fillId="4" borderId="8" xfId="0" applyNumberFormat="1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 wrapText="1"/>
    </xf>
    <xf numFmtId="164" fontId="10" fillId="4" borderId="8" xfId="0" quotePrefix="1" applyNumberFormat="1" applyFont="1" applyFill="1" applyBorder="1" applyAlignment="1" applyProtection="1">
      <alignment vertical="center"/>
    </xf>
    <xf numFmtId="164" fontId="0" fillId="4" borderId="5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164" fontId="10" fillId="3" borderId="13" xfId="0" quotePrefix="1" applyNumberFormat="1" applyFont="1" applyFill="1" applyBorder="1" applyAlignment="1" applyProtection="1">
      <alignment horizontal="center" vertical="center"/>
    </xf>
    <xf numFmtId="164" fontId="10" fillId="3" borderId="15" xfId="0" quotePrefix="1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164" fontId="10" fillId="3" borderId="4" xfId="0" quotePrefix="1" applyNumberFormat="1" applyFont="1" applyFill="1" applyBorder="1" applyAlignment="1" applyProtection="1">
      <alignment horizontal="center" vertical="center"/>
    </xf>
    <xf numFmtId="164" fontId="10" fillId="3" borderId="6" xfId="0" quotePrefix="1" applyNumberFormat="1" applyFont="1" applyFill="1" applyBorder="1" applyAlignment="1" applyProtection="1">
      <alignment horizontal="center" vertical="center"/>
    </xf>
    <xf numFmtId="164" fontId="10" fillId="3" borderId="7" xfId="0" quotePrefix="1" applyNumberFormat="1" applyFont="1" applyFill="1" applyBorder="1" applyAlignment="1" applyProtection="1">
      <alignment horizontal="center" vertical="center"/>
    </xf>
    <xf numFmtId="164" fontId="10" fillId="3" borderId="8" xfId="0" quotePrefix="1" applyNumberFormat="1" applyFont="1" applyFill="1" applyBorder="1" applyAlignment="1" applyProtection="1">
      <alignment horizontal="center" vertical="center"/>
    </xf>
    <xf numFmtId="164" fontId="10" fillId="3" borderId="9" xfId="0" quotePrefix="1" applyNumberFormat="1" applyFont="1" applyFill="1" applyBorder="1" applyAlignment="1" applyProtection="1">
      <alignment horizontal="center" vertical="center"/>
    </xf>
    <xf numFmtId="164" fontId="10" fillId="3" borderId="11" xfId="0" quotePrefix="1" applyNumberFormat="1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14" fontId="4" fillId="4" borderId="0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164" fontId="0" fillId="0" borderId="13" xfId="0" applyNumberFormat="1" applyFon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  <xf numFmtId="164" fontId="0" fillId="0" borderId="15" xfId="0" applyNumberFormat="1" applyFont="1" applyBorder="1" applyAlignment="1">
      <alignment horizontal="center"/>
    </xf>
    <xf numFmtId="164" fontId="0" fillId="3" borderId="13" xfId="0" applyNumberFormat="1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4" fontId="4" fillId="4" borderId="10" xfId="0" applyNumberFormat="1" applyFont="1" applyFill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workbookViewId="0">
      <selection activeCell="B3" sqref="B3"/>
    </sheetView>
  </sheetViews>
  <sheetFormatPr baseColWidth="10" defaultColWidth="9.140625" defaultRowHeight="16.5" x14ac:dyDescent="0.25"/>
  <cols>
    <col min="1" max="1" width="0.7109375" style="4" customWidth="1"/>
    <col min="2" max="2" width="15.7109375" style="4" customWidth="1"/>
    <col min="3" max="3" width="10.42578125" style="4" customWidth="1"/>
    <col min="4" max="4" width="13.28515625" style="4" customWidth="1"/>
    <col min="5" max="5" width="14.5703125" style="4" customWidth="1"/>
    <col min="6" max="7" width="15.7109375" style="4" customWidth="1"/>
    <col min="8" max="8" width="13.42578125" style="4" customWidth="1"/>
    <col min="9" max="9" width="13" style="4" customWidth="1"/>
    <col min="10" max="10" width="15.7109375" style="4" customWidth="1"/>
    <col min="11" max="11" width="0.7109375" style="4" customWidth="1"/>
    <col min="12" max="20" width="9.140625" style="4" customWidth="1"/>
    <col min="21" max="16384" width="9.140625" style="4"/>
  </cols>
  <sheetData>
    <row r="1" spans="1:17" ht="3.75" customHeight="1" x14ac:dyDescent="0.25">
      <c r="A1" s="62"/>
      <c r="B1" s="63"/>
      <c r="C1" s="63"/>
      <c r="D1" s="63"/>
      <c r="E1" s="63"/>
      <c r="F1" s="63"/>
      <c r="G1" s="63"/>
      <c r="H1" s="63"/>
      <c r="I1" s="63"/>
      <c r="J1" s="63"/>
      <c r="K1" s="64"/>
      <c r="L1" s="23"/>
      <c r="M1" s="29"/>
      <c r="N1" s="29"/>
      <c r="O1" s="29"/>
    </row>
    <row r="2" spans="1:17" ht="33.75" customHeight="1" x14ac:dyDescent="0.25">
      <c r="A2" s="65"/>
      <c r="B2" s="3" t="s">
        <v>0</v>
      </c>
      <c r="C2" s="83" t="s">
        <v>46</v>
      </c>
      <c r="D2" s="84"/>
      <c r="E2" s="85"/>
      <c r="H2" s="76"/>
      <c r="I2" s="107" t="s">
        <v>54</v>
      </c>
      <c r="J2" s="107"/>
      <c r="K2" s="66"/>
      <c r="L2" s="67"/>
      <c r="M2" s="67"/>
      <c r="N2" s="67"/>
      <c r="O2" s="67"/>
      <c r="P2" s="68"/>
      <c r="Q2" s="68"/>
    </row>
    <row r="3" spans="1:17" ht="28.5" customHeight="1" x14ac:dyDescent="0.25">
      <c r="A3" s="65"/>
      <c r="B3" s="5">
        <v>1</v>
      </c>
      <c r="C3" s="86" t="s">
        <v>53</v>
      </c>
      <c r="D3" s="87"/>
      <c r="E3" s="88"/>
      <c r="F3" s="76"/>
      <c r="G3" s="76"/>
      <c r="H3" s="76"/>
      <c r="I3" s="123"/>
      <c r="J3" s="123"/>
      <c r="K3" s="79"/>
      <c r="L3" s="67"/>
      <c r="M3" s="67"/>
      <c r="N3" s="67"/>
      <c r="O3" s="67"/>
      <c r="P3" s="68"/>
      <c r="Q3" s="68"/>
    </row>
    <row r="4" spans="1:17" ht="7.5" customHeight="1" x14ac:dyDescent="0.25">
      <c r="A4" s="65"/>
      <c r="B4" s="23"/>
      <c r="C4" s="23"/>
      <c r="D4" s="23"/>
      <c r="E4" s="23"/>
      <c r="F4" s="23"/>
      <c r="G4" s="23"/>
      <c r="H4" s="23"/>
      <c r="I4" s="23"/>
      <c r="J4" s="23"/>
      <c r="K4" s="66"/>
      <c r="L4" s="67"/>
      <c r="M4" s="67"/>
      <c r="N4" s="67"/>
      <c r="O4" s="67"/>
      <c r="P4" s="68"/>
      <c r="Q4" s="68"/>
    </row>
    <row r="5" spans="1:17" ht="70.5" customHeight="1" x14ac:dyDescent="0.25">
      <c r="A5" s="65"/>
      <c r="B5" s="124" t="s">
        <v>55</v>
      </c>
      <c r="C5" s="124"/>
      <c r="D5" s="97" t="s">
        <v>45</v>
      </c>
      <c r="E5" s="98"/>
      <c r="F5" s="77"/>
      <c r="G5" s="124" t="s">
        <v>55</v>
      </c>
      <c r="H5" s="124"/>
      <c r="I5" s="97" t="s">
        <v>45</v>
      </c>
      <c r="J5" s="98"/>
      <c r="K5" s="80"/>
      <c r="L5" s="67"/>
      <c r="M5" s="67"/>
      <c r="N5" s="67"/>
      <c r="O5" s="67"/>
      <c r="P5" s="68"/>
      <c r="Q5" s="68"/>
    </row>
    <row r="6" spans="1:17" ht="22.5" customHeight="1" x14ac:dyDescent="0.25">
      <c r="A6" s="65"/>
      <c r="B6" s="95" t="s">
        <v>1</v>
      </c>
      <c r="C6" s="96"/>
      <c r="D6" s="93">
        <f>IF($B$3=1,Tabelle1!C4,IF($B$3=2,Tabelle1!D4,IF($B$3=3,Tabelle1!E4,IF($B$3=4,Tabelle1!F4,IF($B$3=5,Tabelle1!G4,IF($B$3=6,Tabelle1!H4,IF($B$3=7,Tabelle1!I4,IF($B$3=8,Tabelle1!J4,IF($B$3=9,Tabelle1!K4,IF($B$3=10,Tabelle1!L4,"leer"))))))))))</f>
        <v>561</v>
      </c>
      <c r="E6" s="94"/>
      <c r="F6" s="78"/>
      <c r="G6" s="89" t="s">
        <v>10</v>
      </c>
      <c r="H6" s="90"/>
      <c r="I6" s="99">
        <f>IF($B$3=1,Tabelle1!C16,IF($B$3=2,Tabelle1!D16,IF($B$3=3,Tabelle1!E16,IF($B$3=4,Tabelle1!F16,IF($B$3=5,Tabelle1!G16,IF($B$3=6,Tabelle1!H16,IF($B$3=7,Tabelle1!I16,IF($B$3=8,Tabelle1!J16,IF($B$3=9,Tabelle1!K16,IF($B$3=10,Tabelle1!L16,"leer"))))))))))</f>
        <v>478.5</v>
      </c>
      <c r="J6" s="100"/>
      <c r="K6" s="81"/>
      <c r="L6" s="67"/>
      <c r="M6" s="31"/>
      <c r="N6" s="31"/>
      <c r="O6" s="31"/>
      <c r="P6" s="68"/>
      <c r="Q6" s="68"/>
    </row>
    <row r="7" spans="1:17" s="68" customFormat="1" ht="22.5" customHeight="1" x14ac:dyDescent="0.25">
      <c r="A7" s="65"/>
      <c r="B7" s="6"/>
      <c r="C7" s="25"/>
      <c r="D7" s="26"/>
      <c r="E7" s="24"/>
      <c r="F7" s="24"/>
      <c r="G7" s="91" t="s">
        <v>5</v>
      </c>
      <c r="H7" s="92"/>
      <c r="I7" s="101"/>
      <c r="J7" s="102"/>
      <c r="K7" s="81"/>
      <c r="L7" s="67"/>
      <c r="M7" s="67"/>
      <c r="N7" s="67"/>
      <c r="O7" s="67"/>
    </row>
    <row r="8" spans="1:17" ht="22.5" customHeight="1" x14ac:dyDescent="0.25">
      <c r="A8" s="65"/>
      <c r="B8" s="89" t="s">
        <v>2</v>
      </c>
      <c r="C8" s="90"/>
      <c r="D8" s="99">
        <f>IF($B$3=1,Tabelle1!C6,IF($B$3=2,Tabelle1!D6,IF($B$3=3,Tabelle1!E6,IF($B$3=4,Tabelle1!F6,IF($B$3=5,Tabelle1!G6,IF($B$3=6,Tabelle1!H6,IF($B$3=7,Tabelle1!I6,IF($B$3=8,Tabelle1!J6,IF($B$3=9,Tabelle1!K6,IF($B$3=10,Tabelle1!L6,"leer"))))))))))</f>
        <v>467</v>
      </c>
      <c r="E8" s="100"/>
      <c r="F8" s="78"/>
      <c r="G8" s="91" t="s">
        <v>12</v>
      </c>
      <c r="H8" s="92"/>
      <c r="I8" s="101"/>
      <c r="J8" s="102"/>
      <c r="K8" s="81"/>
      <c r="L8" s="31"/>
      <c r="M8" s="67"/>
      <c r="N8" s="67"/>
      <c r="O8" s="67"/>
      <c r="P8" s="68"/>
      <c r="Q8" s="68"/>
    </row>
    <row r="9" spans="1:17" ht="22.5" customHeight="1" x14ac:dyDescent="0.25">
      <c r="A9" s="65"/>
      <c r="B9" s="91" t="s">
        <v>3</v>
      </c>
      <c r="C9" s="92"/>
      <c r="D9" s="101"/>
      <c r="E9" s="102"/>
      <c r="F9" s="78"/>
      <c r="G9" s="91" t="s">
        <v>13</v>
      </c>
      <c r="H9" s="92"/>
      <c r="I9" s="101"/>
      <c r="J9" s="102"/>
      <c r="K9" s="81"/>
      <c r="L9" s="31"/>
      <c r="M9" s="31"/>
      <c r="N9" s="31"/>
      <c r="O9" s="31"/>
      <c r="P9" s="68"/>
      <c r="Q9" s="68"/>
    </row>
    <row r="10" spans="1:17" ht="22.5" customHeight="1" x14ac:dyDescent="0.25">
      <c r="A10" s="65"/>
      <c r="B10" s="91" t="s">
        <v>4</v>
      </c>
      <c r="C10" s="92"/>
      <c r="D10" s="101"/>
      <c r="E10" s="102"/>
      <c r="F10" s="78"/>
      <c r="G10" s="105" t="s">
        <v>14</v>
      </c>
      <c r="H10" s="106"/>
      <c r="I10" s="103"/>
      <c r="J10" s="104"/>
      <c r="K10" s="81"/>
      <c r="L10" s="31"/>
      <c r="M10" s="31"/>
      <c r="N10" s="31"/>
      <c r="O10" s="31"/>
      <c r="P10" s="68"/>
      <c r="Q10" s="68"/>
    </row>
    <row r="11" spans="1:17" ht="22.5" customHeight="1" x14ac:dyDescent="0.25">
      <c r="A11" s="65"/>
      <c r="B11" s="91" t="s">
        <v>11</v>
      </c>
      <c r="C11" s="92"/>
      <c r="D11" s="101"/>
      <c r="E11" s="102"/>
      <c r="F11" s="78"/>
      <c r="G11" s="24"/>
      <c r="H11" s="24"/>
      <c r="I11" s="23"/>
      <c r="J11" s="23"/>
      <c r="K11" s="30"/>
      <c r="L11" s="31"/>
      <c r="M11" s="31"/>
      <c r="N11" s="31"/>
      <c r="O11" s="31"/>
      <c r="P11" s="68"/>
      <c r="Q11" s="68"/>
    </row>
    <row r="12" spans="1:17" ht="22.5" customHeight="1" x14ac:dyDescent="0.25">
      <c r="A12" s="65"/>
      <c r="B12" s="91" t="s">
        <v>6</v>
      </c>
      <c r="C12" s="92"/>
      <c r="D12" s="101"/>
      <c r="E12" s="102"/>
      <c r="F12" s="78"/>
      <c r="G12" s="89" t="s">
        <v>16</v>
      </c>
      <c r="H12" s="108"/>
      <c r="I12" s="99">
        <f>IF($B$3=1,Tabelle1!C22,IF($B$3=2,Tabelle1!D22,IF($B$3=3,Tabelle1!E22,IF($B$3=4,Tabelle1!F22,IF($B$3=5,Tabelle1!G22,IF($B$3=6,Tabelle1!H22,IF($B$3=7,Tabelle1!I22,IF($B$3=8,Tabelle1!J22,IF($B$3=9,Tabelle1!K22,IF($B$3=10,Tabelle1!L22,"leer"))))))))))</f>
        <v>444</v>
      </c>
      <c r="J12" s="100"/>
      <c r="K12" s="81"/>
      <c r="L12" s="31"/>
      <c r="M12" s="31"/>
      <c r="N12" s="31"/>
      <c r="O12" s="31"/>
      <c r="P12" s="68"/>
      <c r="Q12" s="68"/>
    </row>
    <row r="13" spans="1:17" ht="22.5" customHeight="1" x14ac:dyDescent="0.25">
      <c r="A13" s="65"/>
      <c r="B13" s="91" t="s">
        <v>7</v>
      </c>
      <c r="C13" s="92"/>
      <c r="D13" s="101"/>
      <c r="E13" s="102"/>
      <c r="F13" s="78"/>
      <c r="G13" s="91" t="s">
        <v>17</v>
      </c>
      <c r="H13" s="109"/>
      <c r="I13" s="101"/>
      <c r="J13" s="102"/>
      <c r="K13" s="81"/>
      <c r="L13" s="31"/>
      <c r="M13" s="31"/>
      <c r="N13" s="31"/>
      <c r="O13" s="31"/>
      <c r="P13" s="68"/>
      <c r="Q13" s="68"/>
    </row>
    <row r="14" spans="1:17" ht="22.5" customHeight="1" x14ac:dyDescent="0.25">
      <c r="A14" s="65"/>
      <c r="B14" s="91" t="s">
        <v>8</v>
      </c>
      <c r="C14" s="92"/>
      <c r="D14" s="101"/>
      <c r="E14" s="102"/>
      <c r="F14" s="78"/>
      <c r="G14" s="105" t="s">
        <v>18</v>
      </c>
      <c r="H14" s="110"/>
      <c r="I14" s="103"/>
      <c r="J14" s="104"/>
      <c r="K14" s="81"/>
      <c r="L14" s="31"/>
      <c r="M14" s="31"/>
      <c r="N14" s="31"/>
      <c r="O14" s="31"/>
      <c r="P14" s="68"/>
      <c r="Q14" s="68"/>
    </row>
    <row r="15" spans="1:17" ht="22.5" customHeight="1" x14ac:dyDescent="0.25">
      <c r="A15" s="65"/>
      <c r="B15" s="91" t="s">
        <v>9</v>
      </c>
      <c r="C15" s="92"/>
      <c r="D15" s="101"/>
      <c r="E15" s="102"/>
      <c r="F15" s="78"/>
      <c r="G15" s="24"/>
      <c r="H15" s="24"/>
      <c r="I15" s="23"/>
      <c r="J15" s="23"/>
      <c r="K15" s="81"/>
      <c r="L15" s="31"/>
      <c r="M15" s="31"/>
      <c r="N15" s="31"/>
      <c r="O15" s="31"/>
      <c r="P15" s="68"/>
      <c r="Q15" s="68"/>
    </row>
    <row r="16" spans="1:17" ht="22.5" customHeight="1" x14ac:dyDescent="0.25">
      <c r="A16" s="65"/>
      <c r="B16" s="105" t="s">
        <v>15</v>
      </c>
      <c r="C16" s="106"/>
      <c r="D16" s="103"/>
      <c r="E16" s="104"/>
      <c r="F16" s="78"/>
      <c r="G16" s="24"/>
      <c r="H16" s="24"/>
      <c r="I16" s="23"/>
      <c r="J16" s="23"/>
      <c r="K16" s="30"/>
      <c r="L16" s="31"/>
      <c r="M16" s="31"/>
      <c r="N16" s="31"/>
      <c r="O16" s="31"/>
      <c r="P16" s="68"/>
      <c r="Q16" s="68"/>
    </row>
    <row r="17" spans="1:17" ht="48" customHeight="1" x14ac:dyDescent="0.3">
      <c r="A17" s="65"/>
      <c r="B17" s="23"/>
      <c r="C17" s="23"/>
      <c r="D17" s="23"/>
      <c r="E17" s="125" t="s">
        <v>56</v>
      </c>
      <c r="F17" s="125"/>
      <c r="G17" s="24"/>
      <c r="H17" s="24"/>
      <c r="I17" s="69"/>
      <c r="J17" s="23"/>
      <c r="K17" s="30"/>
      <c r="L17" s="31"/>
      <c r="M17" s="31"/>
      <c r="N17" s="31"/>
      <c r="O17" s="31"/>
      <c r="P17" s="68"/>
      <c r="Q17" s="68"/>
    </row>
    <row r="18" spans="1:17" ht="33" x14ac:dyDescent="0.25">
      <c r="A18" s="65"/>
      <c r="B18" s="27" t="s">
        <v>32</v>
      </c>
      <c r="C18" s="27" t="s">
        <v>19</v>
      </c>
      <c r="D18" s="27" t="s">
        <v>31</v>
      </c>
      <c r="E18" s="27" t="s">
        <v>33</v>
      </c>
      <c r="F18" s="74" t="s">
        <v>51</v>
      </c>
      <c r="G18" s="27" t="s">
        <v>34</v>
      </c>
      <c r="H18" s="27" t="s">
        <v>37</v>
      </c>
      <c r="I18" s="27" t="s">
        <v>35</v>
      </c>
      <c r="J18" s="23"/>
      <c r="K18" s="66"/>
      <c r="L18" s="31"/>
      <c r="M18" s="31"/>
      <c r="N18" s="31"/>
      <c r="O18" s="31"/>
      <c r="P18" s="68"/>
      <c r="Q18" s="68"/>
    </row>
    <row r="19" spans="1:17" ht="22.5" customHeight="1" x14ac:dyDescent="0.25">
      <c r="A19" s="65"/>
      <c r="B19" s="28">
        <f>Tabelle1!K31</f>
        <v>102</v>
      </c>
      <c r="C19" s="28">
        <f>Tabelle1!K29</f>
        <v>109.00000000000001</v>
      </c>
      <c r="D19" s="28">
        <f>Tabelle1!K30</f>
        <v>133</v>
      </c>
      <c r="E19" s="28">
        <f>Tabelle1!K32</f>
        <v>98.5</v>
      </c>
      <c r="F19" s="28">
        <f>Tabelle1!K36</f>
        <v>124.50000000000001</v>
      </c>
      <c r="G19" s="28">
        <f>Tabelle1!K33</f>
        <v>243.5</v>
      </c>
      <c r="H19" s="28">
        <f>Tabelle1!K34</f>
        <v>90.5</v>
      </c>
      <c r="I19" s="28">
        <f>Tabelle1!K35</f>
        <v>82</v>
      </c>
      <c r="J19" s="23"/>
      <c r="K19" s="66"/>
      <c r="L19" s="31"/>
      <c r="M19" s="31"/>
      <c r="N19" s="31"/>
      <c r="O19" s="31"/>
      <c r="P19" s="68"/>
      <c r="Q19" s="68"/>
    </row>
    <row r="20" spans="1:17" ht="3.75" customHeight="1" x14ac:dyDescent="0.25">
      <c r="A20" s="70"/>
      <c r="B20" s="71"/>
      <c r="C20" s="71"/>
      <c r="D20" s="71"/>
      <c r="E20" s="71"/>
      <c r="F20" s="71"/>
      <c r="G20" s="71"/>
      <c r="H20" s="71"/>
      <c r="I20" s="72"/>
      <c r="J20" s="71"/>
      <c r="K20" s="32"/>
      <c r="L20" s="31"/>
      <c r="M20" s="31"/>
      <c r="N20" s="31"/>
      <c r="O20" s="31"/>
      <c r="P20" s="68"/>
      <c r="Q20" s="68"/>
    </row>
    <row r="21" spans="1:17" ht="22.5" customHeight="1" x14ac:dyDescent="0.25">
      <c r="I21" s="73"/>
      <c r="K21" s="31"/>
      <c r="L21" s="31"/>
      <c r="M21" s="31"/>
      <c r="N21" s="31"/>
      <c r="O21" s="31"/>
      <c r="P21" s="68"/>
      <c r="Q21" s="68"/>
    </row>
    <row r="22" spans="1:17" ht="22.5" customHeight="1" x14ac:dyDescent="0.25">
      <c r="E22" s="15"/>
      <c r="F22" s="15"/>
      <c r="G22" s="15"/>
      <c r="H22" s="15"/>
      <c r="I22" s="73"/>
      <c r="K22" s="2"/>
      <c r="L22" s="2"/>
      <c r="M22" s="2"/>
      <c r="N22" s="2"/>
      <c r="O22" s="2"/>
      <c r="P22" s="68"/>
      <c r="Q22" s="68"/>
    </row>
    <row r="23" spans="1:17" s="68" customFormat="1" ht="7.5" customHeight="1" x14ac:dyDescent="0.25">
      <c r="B23" s="1"/>
      <c r="C23" s="16"/>
      <c r="D23" s="17"/>
      <c r="E23" s="15"/>
      <c r="F23" s="15"/>
      <c r="G23" s="15"/>
      <c r="H23" s="15"/>
      <c r="K23" s="2"/>
      <c r="L23" s="2"/>
      <c r="M23" s="2"/>
      <c r="N23" s="2"/>
      <c r="O23" s="2"/>
    </row>
    <row r="24" spans="1:17" ht="22.5" customHeight="1" x14ac:dyDescent="0.25">
      <c r="E24" s="15"/>
      <c r="F24" s="15"/>
      <c r="G24" s="15"/>
      <c r="H24" s="15"/>
      <c r="K24" s="2"/>
      <c r="L24" s="2"/>
      <c r="M24" s="2"/>
      <c r="N24" s="2"/>
      <c r="O24" s="2"/>
      <c r="P24" s="68"/>
      <c r="Q24" s="68"/>
    </row>
    <row r="25" spans="1:17" ht="22.5" customHeight="1" x14ac:dyDescent="0.25">
      <c r="E25" s="15"/>
      <c r="F25" s="15"/>
      <c r="G25" s="15"/>
      <c r="H25" s="15"/>
      <c r="K25" s="2"/>
      <c r="L25" s="2"/>
      <c r="M25" s="2"/>
      <c r="N25" s="2"/>
      <c r="O25" s="2"/>
      <c r="P25" s="68"/>
      <c r="Q25" s="68"/>
    </row>
    <row r="26" spans="1:17" ht="22.5" customHeight="1" x14ac:dyDescent="0.25">
      <c r="E26" s="15"/>
      <c r="F26" s="15"/>
      <c r="G26" s="15"/>
      <c r="H26" s="15"/>
      <c r="K26" s="2"/>
      <c r="L26" s="2"/>
      <c r="M26" s="2"/>
      <c r="N26" s="2"/>
      <c r="O26" s="2"/>
    </row>
    <row r="27" spans="1:17" ht="22.5" customHeight="1" x14ac:dyDescent="0.25">
      <c r="E27" s="15"/>
      <c r="F27" s="15"/>
      <c r="G27" s="15"/>
      <c r="H27" s="15"/>
      <c r="K27" s="2"/>
      <c r="L27" s="2"/>
      <c r="M27" s="2"/>
      <c r="N27" s="2"/>
      <c r="O27" s="2"/>
    </row>
    <row r="28" spans="1:17" ht="7.5" customHeight="1" x14ac:dyDescent="0.25"/>
    <row r="29" spans="1:17" ht="22.5" customHeight="1" x14ac:dyDescent="0.25"/>
    <row r="30" spans="1:17" ht="22.5" customHeight="1" x14ac:dyDescent="0.25"/>
    <row r="31" spans="1:17" ht="22.5" customHeight="1" x14ac:dyDescent="0.25"/>
    <row r="32" spans="1:17" ht="22.5" customHeight="1" x14ac:dyDescent="0.25"/>
  </sheetData>
  <sheetProtection selectLockedCells="1"/>
  <mergeCells count="31">
    <mergeCell ref="G5:H5"/>
    <mergeCell ref="I3:J3"/>
    <mergeCell ref="B5:C5"/>
    <mergeCell ref="E17:F17"/>
    <mergeCell ref="G10:H10"/>
    <mergeCell ref="I6:J10"/>
    <mergeCell ref="G12:H12"/>
    <mergeCell ref="G13:H13"/>
    <mergeCell ref="G14:H14"/>
    <mergeCell ref="I12:J14"/>
    <mergeCell ref="I2:J2"/>
    <mergeCell ref="G6:H6"/>
    <mergeCell ref="G7:H7"/>
    <mergeCell ref="G8:H8"/>
    <mergeCell ref="G9:H9"/>
    <mergeCell ref="I5:J5"/>
    <mergeCell ref="C2:E2"/>
    <mergeCell ref="C3:E3"/>
    <mergeCell ref="B8:C8"/>
    <mergeCell ref="B9:C9"/>
    <mergeCell ref="B10:C10"/>
    <mergeCell ref="D6:E6"/>
    <mergeCell ref="B6:C6"/>
    <mergeCell ref="D5:E5"/>
    <mergeCell ref="D8:E16"/>
    <mergeCell ref="B12:C12"/>
    <mergeCell ref="B13:C13"/>
    <mergeCell ref="B14:C14"/>
    <mergeCell ref="B15:C15"/>
    <mergeCell ref="B16:C16"/>
    <mergeCell ref="B11:C11"/>
  </mergeCells>
  <dataValidations count="2">
    <dataValidation type="list" allowBlank="1" showInputMessage="1" showErrorMessage="1" sqref="B3" xr:uid="{00000000-0002-0000-0000-000000000000}">
      <formula1>"1,2,3,4,5,6,7,8,9,10"</formula1>
    </dataValidation>
    <dataValidation type="list" showInputMessage="1" showErrorMessage="1" sqref="C3:H3" xr:uid="{00000000-0002-0000-0000-000001000000}">
      <formula1>"zentral, dezentral (z.B. Boiler)"</formula1>
    </dataValidation>
  </dataValidations>
  <pageMargins left="0.25" right="0.25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42"/>
  <sheetViews>
    <sheetView zoomScale="80" zoomScaleNormal="80" workbookViewId="0">
      <selection activeCell="G35" sqref="G35"/>
    </sheetView>
  </sheetViews>
  <sheetFormatPr baseColWidth="10" defaultRowHeight="15" x14ac:dyDescent="0.25"/>
  <cols>
    <col min="1" max="1" width="11.42578125" style="7"/>
    <col min="2" max="2" width="20.5703125" style="7" bestFit="1" customWidth="1"/>
    <col min="3" max="12" width="12.85546875" style="7" customWidth="1"/>
    <col min="13" max="16384" width="11.42578125" style="7"/>
  </cols>
  <sheetData>
    <row r="2" spans="2:14" x14ac:dyDescent="0.25">
      <c r="B2" s="22" t="s">
        <v>0</v>
      </c>
      <c r="C2" s="46">
        <v>1</v>
      </c>
      <c r="D2" s="46">
        <v>2</v>
      </c>
      <c r="E2" s="46">
        <v>3</v>
      </c>
      <c r="F2" s="46">
        <v>4</v>
      </c>
      <c r="G2" s="46">
        <v>5</v>
      </c>
      <c r="H2" s="46">
        <v>6</v>
      </c>
      <c r="I2" s="46">
        <v>7</v>
      </c>
      <c r="J2" s="46">
        <v>8</v>
      </c>
      <c r="K2" s="46">
        <v>9</v>
      </c>
      <c r="L2" s="47">
        <v>10</v>
      </c>
    </row>
    <row r="3" spans="2:14" x14ac:dyDescent="0.25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8"/>
    </row>
    <row r="4" spans="2:14" x14ac:dyDescent="0.25">
      <c r="B4" s="21" t="s">
        <v>1</v>
      </c>
      <c r="C4" s="50">
        <v>561</v>
      </c>
      <c r="D4" s="51">
        <v>596.4</v>
      </c>
      <c r="E4" s="51">
        <v>734.25</v>
      </c>
      <c r="F4" s="51">
        <v>870.87</v>
      </c>
      <c r="G4" s="51">
        <v>980.1</v>
      </c>
      <c r="H4" s="51">
        <f>G4+$N$4</f>
        <v>1098.9000000000001</v>
      </c>
      <c r="I4" s="51">
        <f t="shared" ref="I4:L4" si="0">H4+$N$4</f>
        <v>1217.7</v>
      </c>
      <c r="J4" s="51">
        <f t="shared" si="0"/>
        <v>1336.5</v>
      </c>
      <c r="K4" s="51">
        <f t="shared" si="0"/>
        <v>1455.3</v>
      </c>
      <c r="L4" s="51">
        <f t="shared" si="0"/>
        <v>1574.1</v>
      </c>
      <c r="N4" s="7">
        <v>118.8</v>
      </c>
    </row>
    <row r="5" spans="2:14" x14ac:dyDescent="0.25">
      <c r="B5" s="36"/>
      <c r="C5" s="52"/>
      <c r="D5" s="52"/>
      <c r="E5" s="52"/>
      <c r="F5" s="52"/>
      <c r="G5" s="52"/>
      <c r="H5" s="52"/>
      <c r="I5" s="52"/>
      <c r="J5" s="52"/>
      <c r="K5" s="52"/>
      <c r="L5" s="53"/>
    </row>
    <row r="6" spans="2:14" x14ac:dyDescent="0.25">
      <c r="B6" s="18" t="s">
        <v>2</v>
      </c>
      <c r="C6" s="54">
        <v>467</v>
      </c>
      <c r="D6" s="54">
        <v>564.4</v>
      </c>
      <c r="E6" s="54">
        <v>642</v>
      </c>
      <c r="F6" s="54">
        <v>732.54</v>
      </c>
      <c r="G6" s="54">
        <v>835.56</v>
      </c>
      <c r="H6" s="54">
        <f>G6+$N$6</f>
        <v>936.83999999999992</v>
      </c>
      <c r="I6" s="54">
        <f t="shared" ref="I6:L6" si="1">H6+$N$6</f>
        <v>1038.1199999999999</v>
      </c>
      <c r="J6" s="54">
        <f t="shared" si="1"/>
        <v>1139.3999999999999</v>
      </c>
      <c r="K6" s="54">
        <f t="shared" si="1"/>
        <v>1240.6799999999998</v>
      </c>
      <c r="L6" s="54">
        <f t="shared" si="1"/>
        <v>1341.9599999999998</v>
      </c>
      <c r="N6" s="7">
        <v>101.28</v>
      </c>
    </row>
    <row r="7" spans="2:14" x14ac:dyDescent="0.25">
      <c r="B7" s="19" t="s">
        <v>3</v>
      </c>
      <c r="C7" s="55"/>
      <c r="D7" s="55"/>
      <c r="E7" s="55"/>
      <c r="F7" s="55"/>
      <c r="G7" s="55"/>
      <c r="H7" s="55"/>
      <c r="I7" s="55"/>
      <c r="J7" s="55"/>
      <c r="K7" s="55"/>
      <c r="L7" s="56"/>
    </row>
    <row r="8" spans="2:14" x14ac:dyDescent="0.25">
      <c r="B8" s="19" t="s">
        <v>4</v>
      </c>
      <c r="C8" s="55"/>
      <c r="D8" s="55"/>
      <c r="E8" s="55"/>
      <c r="F8" s="55"/>
      <c r="G8" s="55"/>
      <c r="H8" s="55"/>
      <c r="I8" s="55"/>
      <c r="J8" s="55"/>
      <c r="K8" s="55"/>
      <c r="L8" s="56"/>
    </row>
    <row r="9" spans="2:14" x14ac:dyDescent="0.25">
      <c r="B9" s="19" t="s">
        <v>11</v>
      </c>
      <c r="C9" s="55"/>
      <c r="D9" s="55"/>
      <c r="E9" s="55"/>
      <c r="F9" s="55"/>
      <c r="G9" s="55"/>
      <c r="H9" s="55"/>
      <c r="I9" s="55"/>
      <c r="J9" s="55"/>
      <c r="K9" s="55"/>
      <c r="L9" s="56"/>
    </row>
    <row r="10" spans="2:14" x14ac:dyDescent="0.25">
      <c r="B10" s="19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6"/>
    </row>
    <row r="11" spans="2:14" x14ac:dyDescent="0.25">
      <c r="B11" s="19" t="s">
        <v>7</v>
      </c>
      <c r="C11" s="55"/>
      <c r="D11" s="55"/>
      <c r="E11" s="55"/>
      <c r="F11" s="55"/>
      <c r="G11" s="55"/>
      <c r="H11" s="55"/>
      <c r="I11" s="55"/>
      <c r="J11" s="55"/>
      <c r="K11" s="55"/>
      <c r="L11" s="56"/>
    </row>
    <row r="12" spans="2:14" x14ac:dyDescent="0.25">
      <c r="B12" s="19" t="s">
        <v>8</v>
      </c>
      <c r="C12" s="55"/>
      <c r="D12" s="55"/>
      <c r="E12" s="55"/>
      <c r="F12" s="55"/>
      <c r="G12" s="55"/>
      <c r="H12" s="55"/>
      <c r="I12" s="55"/>
      <c r="J12" s="55"/>
      <c r="K12" s="55"/>
      <c r="L12" s="56"/>
    </row>
    <row r="13" spans="2:14" x14ac:dyDescent="0.25">
      <c r="B13" s="19" t="s">
        <v>9</v>
      </c>
      <c r="C13" s="55"/>
      <c r="D13" s="55"/>
      <c r="E13" s="55"/>
      <c r="F13" s="55"/>
      <c r="G13" s="55"/>
      <c r="H13" s="55"/>
      <c r="I13" s="55"/>
      <c r="J13" s="55"/>
      <c r="K13" s="55"/>
      <c r="L13" s="56"/>
    </row>
    <row r="14" spans="2:14" x14ac:dyDescent="0.25">
      <c r="B14" s="19" t="s">
        <v>15</v>
      </c>
      <c r="C14" s="55"/>
      <c r="D14" s="55"/>
      <c r="E14" s="55"/>
      <c r="F14" s="55"/>
      <c r="G14" s="55"/>
      <c r="H14" s="55"/>
      <c r="I14" s="55"/>
      <c r="J14" s="55"/>
      <c r="K14" s="55"/>
      <c r="L14" s="56"/>
    </row>
    <row r="15" spans="2:14" x14ac:dyDescent="0.25">
      <c r="B15" s="37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8"/>
    </row>
    <row r="16" spans="2:14" x14ac:dyDescent="0.25">
      <c r="B16" s="18" t="s">
        <v>10</v>
      </c>
      <c r="C16" s="54">
        <v>478.5</v>
      </c>
      <c r="D16" s="54">
        <v>539.4</v>
      </c>
      <c r="E16" s="54">
        <v>621.75</v>
      </c>
      <c r="F16" s="54">
        <v>749.07</v>
      </c>
      <c r="G16" s="54">
        <v>830.61</v>
      </c>
      <c r="H16" s="54">
        <f>G16+$N$16</f>
        <v>931.29</v>
      </c>
      <c r="I16" s="54">
        <f t="shared" ref="I16:L16" si="2">H16+$N$16</f>
        <v>1031.97</v>
      </c>
      <c r="J16" s="54">
        <f t="shared" si="2"/>
        <v>1132.6500000000001</v>
      </c>
      <c r="K16" s="54">
        <f t="shared" si="2"/>
        <v>1233.3300000000002</v>
      </c>
      <c r="L16" s="54">
        <f t="shared" si="2"/>
        <v>1334.0100000000002</v>
      </c>
      <c r="N16" s="7">
        <v>100.68</v>
      </c>
    </row>
    <row r="17" spans="1:16" x14ac:dyDescent="0.25">
      <c r="B17" s="19" t="s">
        <v>5</v>
      </c>
      <c r="C17" s="55"/>
      <c r="D17" s="55"/>
      <c r="E17" s="55"/>
      <c r="F17" s="55"/>
      <c r="G17" s="55"/>
      <c r="H17" s="55"/>
      <c r="I17" s="55"/>
      <c r="J17" s="55"/>
      <c r="K17" s="55"/>
      <c r="L17" s="56"/>
    </row>
    <row r="18" spans="1:16" x14ac:dyDescent="0.25">
      <c r="B18" s="19" t="s">
        <v>12</v>
      </c>
      <c r="C18" s="55"/>
      <c r="D18" s="55"/>
      <c r="E18" s="55"/>
      <c r="F18" s="55"/>
      <c r="G18" s="55"/>
      <c r="H18" s="55"/>
      <c r="I18" s="55"/>
      <c r="J18" s="55"/>
      <c r="K18" s="55"/>
      <c r="L18" s="56"/>
    </row>
    <row r="19" spans="1:16" x14ac:dyDescent="0.25">
      <c r="B19" s="19" t="s">
        <v>13</v>
      </c>
      <c r="C19" s="55"/>
      <c r="D19" s="55"/>
      <c r="E19" s="55"/>
      <c r="F19" s="55"/>
      <c r="G19" s="55"/>
      <c r="H19" s="55"/>
      <c r="I19" s="55"/>
      <c r="J19" s="55"/>
      <c r="K19" s="55"/>
      <c r="L19" s="56"/>
    </row>
    <row r="20" spans="1:16" x14ac:dyDescent="0.25">
      <c r="B20" s="19" t="s">
        <v>14</v>
      </c>
      <c r="C20" s="55"/>
      <c r="D20" s="55"/>
      <c r="E20" s="55"/>
      <c r="F20" s="55"/>
      <c r="G20" s="55"/>
      <c r="H20" s="55"/>
      <c r="I20" s="55"/>
      <c r="J20" s="55"/>
      <c r="K20" s="55"/>
      <c r="L20" s="56"/>
    </row>
    <row r="21" spans="1:16" x14ac:dyDescent="0.25">
      <c r="A21" s="8"/>
      <c r="B21" s="35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8"/>
    </row>
    <row r="22" spans="1:16" x14ac:dyDescent="0.25">
      <c r="B22" s="18" t="s">
        <v>16</v>
      </c>
      <c r="C22" s="59">
        <v>444</v>
      </c>
      <c r="D22" s="54">
        <v>496.2</v>
      </c>
      <c r="E22" s="54">
        <v>617.25</v>
      </c>
      <c r="F22" s="54">
        <v>670.77</v>
      </c>
      <c r="G22" s="54">
        <v>771.21</v>
      </c>
      <c r="H22" s="54">
        <f>G22+$N$22</f>
        <v>864.69</v>
      </c>
      <c r="I22" s="54">
        <f t="shared" ref="I22:L22" si="3">H22+$N$22</f>
        <v>958.17000000000007</v>
      </c>
      <c r="J22" s="54">
        <f t="shared" si="3"/>
        <v>1051.6500000000001</v>
      </c>
      <c r="K22" s="54">
        <f t="shared" si="3"/>
        <v>1145.1300000000001</v>
      </c>
      <c r="L22" s="54">
        <f t="shared" si="3"/>
        <v>1238.6100000000001</v>
      </c>
      <c r="N22" s="7">
        <v>93.48</v>
      </c>
    </row>
    <row r="23" spans="1:16" x14ac:dyDescent="0.25">
      <c r="B23" s="19" t="s">
        <v>17</v>
      </c>
      <c r="C23" s="60"/>
      <c r="D23" s="55"/>
      <c r="E23" s="55"/>
      <c r="F23" s="55"/>
      <c r="G23" s="55"/>
      <c r="H23" s="55"/>
      <c r="I23" s="55"/>
      <c r="J23" s="55"/>
      <c r="K23" s="55"/>
      <c r="L23" s="56"/>
    </row>
    <row r="24" spans="1:16" x14ac:dyDescent="0.25">
      <c r="B24" s="20" t="s">
        <v>18</v>
      </c>
      <c r="C24" s="61"/>
      <c r="D24" s="57"/>
      <c r="E24" s="57"/>
      <c r="F24" s="57"/>
      <c r="G24" s="57"/>
      <c r="H24" s="57"/>
      <c r="I24" s="57"/>
      <c r="J24" s="57"/>
      <c r="K24" s="57"/>
      <c r="L24" s="58"/>
    </row>
    <row r="28" spans="1:16" x14ac:dyDescent="0.25">
      <c r="B28" s="114" t="s">
        <v>41</v>
      </c>
      <c r="C28" s="115"/>
      <c r="D28" s="116"/>
      <c r="F28" s="120" t="s">
        <v>29</v>
      </c>
      <c r="G28" s="121"/>
      <c r="H28" s="122"/>
      <c r="J28" s="114" t="s">
        <v>40</v>
      </c>
      <c r="K28" s="115"/>
      <c r="L28" s="116"/>
      <c r="N28" s="111" t="s">
        <v>42</v>
      </c>
      <c r="O28" s="112"/>
      <c r="P28" s="113"/>
    </row>
    <row r="29" spans="1:16" x14ac:dyDescent="0.25">
      <c r="B29" s="9" t="s">
        <v>20</v>
      </c>
      <c r="C29" s="33">
        <v>50</v>
      </c>
      <c r="D29" s="10" t="s">
        <v>28</v>
      </c>
      <c r="F29" s="9" t="s">
        <v>30</v>
      </c>
      <c r="G29" s="82">
        <v>2.1800000000000002</v>
      </c>
      <c r="H29" s="10" t="s">
        <v>28</v>
      </c>
      <c r="J29" s="9" t="s">
        <v>30</v>
      </c>
      <c r="K29" s="42">
        <f>IF(Anzeigeblatt!C$3="zentral",Tabelle1!$G29*$P$29,(G29-$F$41)*$P$29)</f>
        <v>109.00000000000001</v>
      </c>
      <c r="L29" s="75" t="s">
        <v>44</v>
      </c>
      <c r="N29" s="45">
        <f>Anzeigeblatt!B3</f>
        <v>1</v>
      </c>
      <c r="O29" s="46" t="s">
        <v>43</v>
      </c>
      <c r="P29" s="47">
        <f>IF(N29=1,C29,IF(N29=2,C30,IF(N29=3,C31,IF(N29=4,C32,IF(N29=5,C33,IF(N29=6,C34,IF(N29=7,C35,IF(N29=8,C36,IF(N29=9,C37,IF(N29=10,C38,"leer"))))))))))</f>
        <v>50</v>
      </c>
    </row>
    <row r="30" spans="1:16" x14ac:dyDescent="0.25">
      <c r="B30" s="11" t="s">
        <v>21</v>
      </c>
      <c r="C30" s="34">
        <v>60</v>
      </c>
      <c r="D30" s="12" t="s">
        <v>28</v>
      </c>
      <c r="F30" s="11" t="s">
        <v>31</v>
      </c>
      <c r="G30" s="38">
        <v>2.66</v>
      </c>
      <c r="H30" s="12" t="s">
        <v>28</v>
      </c>
      <c r="J30" s="11" t="s">
        <v>31</v>
      </c>
      <c r="K30" s="42">
        <f>IF(Anzeigeblatt!C$3="zentral",Tabelle1!$G30*$P$29,(G30-$F$41)*$P$29)</f>
        <v>133</v>
      </c>
      <c r="L30" s="43" t="s">
        <v>44</v>
      </c>
    </row>
    <row r="31" spans="1:16" x14ac:dyDescent="0.25">
      <c r="B31" s="11" t="s">
        <v>22</v>
      </c>
      <c r="C31" s="34">
        <v>75</v>
      </c>
      <c r="D31" s="12" t="s">
        <v>28</v>
      </c>
      <c r="F31" s="11" t="s">
        <v>32</v>
      </c>
      <c r="G31" s="38">
        <v>2.04</v>
      </c>
      <c r="H31" s="12" t="s">
        <v>28</v>
      </c>
      <c r="J31" s="11" t="s">
        <v>32</v>
      </c>
      <c r="K31" s="42">
        <f>IF(Anzeigeblatt!C$3="zentral",Tabelle1!$G31*$P$29,(G31-$F$41)*$P$29)</f>
        <v>102</v>
      </c>
      <c r="L31" s="43" t="s">
        <v>44</v>
      </c>
    </row>
    <row r="32" spans="1:16" x14ac:dyDescent="0.25">
      <c r="B32" s="11" t="s">
        <v>23</v>
      </c>
      <c r="C32" s="34">
        <f>C31+12</f>
        <v>87</v>
      </c>
      <c r="D32" s="12" t="s">
        <v>28</v>
      </c>
      <c r="F32" s="39" t="s">
        <v>33</v>
      </c>
      <c r="G32" s="40">
        <v>1.97</v>
      </c>
      <c r="H32" s="12" t="s">
        <v>28</v>
      </c>
      <c r="J32" s="39" t="s">
        <v>33</v>
      </c>
      <c r="K32" s="42">
        <f>IF(Anzeigeblatt!C$3="zentral",Tabelle1!$G32*$P$29,(G32-$F$41)*$P$29)</f>
        <v>98.5</v>
      </c>
      <c r="L32" s="43" t="s">
        <v>44</v>
      </c>
    </row>
    <row r="33" spans="2:12" x14ac:dyDescent="0.25">
      <c r="B33" s="11" t="s">
        <v>24</v>
      </c>
      <c r="C33" s="34">
        <f t="shared" ref="C33:C38" si="4">C32+12</f>
        <v>99</v>
      </c>
      <c r="D33" s="12" t="s">
        <v>28</v>
      </c>
      <c r="F33" s="39" t="s">
        <v>34</v>
      </c>
      <c r="G33" s="40">
        <v>4.87</v>
      </c>
      <c r="H33" s="12" t="s">
        <v>28</v>
      </c>
      <c r="J33" s="39" t="s">
        <v>34</v>
      </c>
      <c r="K33" s="42">
        <f>IF(Anzeigeblatt!C$3="zentral",Tabelle1!$G33*$P$29,(G33-$F$41)*$P$29)</f>
        <v>243.5</v>
      </c>
      <c r="L33" s="43" t="s">
        <v>44</v>
      </c>
    </row>
    <row r="34" spans="2:12" x14ac:dyDescent="0.25">
      <c r="B34" s="11" t="s">
        <v>25</v>
      </c>
      <c r="C34" s="34">
        <f t="shared" si="4"/>
        <v>111</v>
      </c>
      <c r="D34" s="12" t="s">
        <v>28</v>
      </c>
      <c r="F34" s="11" t="s">
        <v>37</v>
      </c>
      <c r="G34" s="38">
        <v>1.81</v>
      </c>
      <c r="H34" s="12" t="s">
        <v>28</v>
      </c>
      <c r="J34" s="11" t="s">
        <v>36</v>
      </c>
      <c r="K34" s="42">
        <f>IF(Anzeigeblatt!C$3="zentral",Tabelle1!$G34*$P$29,(G34-$F$41)*$P$29)</f>
        <v>90.5</v>
      </c>
      <c r="L34" s="43" t="s">
        <v>44</v>
      </c>
    </row>
    <row r="35" spans="2:12" x14ac:dyDescent="0.25">
      <c r="B35" s="11" t="s">
        <v>26</v>
      </c>
      <c r="C35" s="34">
        <f t="shared" si="4"/>
        <v>123</v>
      </c>
      <c r="D35" s="12" t="s">
        <v>28</v>
      </c>
      <c r="F35" s="11" t="s">
        <v>35</v>
      </c>
      <c r="G35" s="38">
        <v>1.64</v>
      </c>
      <c r="H35" s="12" t="s">
        <v>28</v>
      </c>
      <c r="J35" s="11" t="s">
        <v>35</v>
      </c>
      <c r="K35" s="42">
        <f>IF(Anzeigeblatt!C$3="zentral",Tabelle1!$G35*$P$29,(G35-$F$41)*$P$29)</f>
        <v>82</v>
      </c>
      <c r="L35" s="43" t="s">
        <v>44</v>
      </c>
    </row>
    <row r="36" spans="2:12" x14ac:dyDescent="0.25">
      <c r="B36" s="11" t="s">
        <v>27</v>
      </c>
      <c r="C36" s="34">
        <f t="shared" si="4"/>
        <v>135</v>
      </c>
      <c r="D36" s="12" t="s">
        <v>28</v>
      </c>
      <c r="F36" s="11" t="s">
        <v>48</v>
      </c>
      <c r="G36" s="38">
        <v>2.4900000000000002</v>
      </c>
      <c r="H36" s="12" t="s">
        <v>28</v>
      </c>
      <c r="J36" s="11" t="s">
        <v>48</v>
      </c>
      <c r="K36" s="42">
        <f>IF(Anzeigeblatt!C$3="zentral",Tabelle1!$G36*$P$29,(G36-$F$42)*$P$29)</f>
        <v>124.50000000000001</v>
      </c>
      <c r="L36" s="43" t="s">
        <v>44</v>
      </c>
    </row>
    <row r="37" spans="2:12" x14ac:dyDescent="0.25">
      <c r="B37" s="11" t="s">
        <v>38</v>
      </c>
      <c r="C37" s="34">
        <f t="shared" si="4"/>
        <v>147</v>
      </c>
      <c r="D37" s="12" t="s">
        <v>28</v>
      </c>
      <c r="F37" s="11" t="s">
        <v>49</v>
      </c>
      <c r="G37" s="38"/>
      <c r="H37" s="12" t="s">
        <v>28</v>
      </c>
      <c r="J37" s="11" t="s">
        <v>49</v>
      </c>
      <c r="K37" s="42"/>
      <c r="L37" s="43" t="s">
        <v>44</v>
      </c>
    </row>
    <row r="38" spans="2:12" x14ac:dyDescent="0.25">
      <c r="B38" s="13" t="s">
        <v>39</v>
      </c>
      <c r="C38" s="34">
        <f t="shared" si="4"/>
        <v>159</v>
      </c>
      <c r="D38" s="14" t="s">
        <v>28</v>
      </c>
      <c r="F38" s="13" t="s">
        <v>50</v>
      </c>
      <c r="G38" s="41"/>
      <c r="H38" s="14" t="s">
        <v>28</v>
      </c>
      <c r="J38" s="13" t="s">
        <v>50</v>
      </c>
      <c r="K38" s="42"/>
      <c r="L38" s="44" t="s">
        <v>44</v>
      </c>
    </row>
    <row r="40" spans="2:12" x14ac:dyDescent="0.25">
      <c r="F40" s="114" t="s">
        <v>47</v>
      </c>
      <c r="G40" s="115"/>
      <c r="H40" s="115"/>
      <c r="I40" s="115"/>
      <c r="J40" s="116"/>
    </row>
    <row r="41" spans="2:12" x14ac:dyDescent="0.25">
      <c r="F41" s="117">
        <v>0.23</v>
      </c>
      <c r="G41" s="118"/>
      <c r="H41" s="118"/>
      <c r="I41" s="118"/>
      <c r="J41" s="119"/>
    </row>
    <row r="42" spans="2:12" x14ac:dyDescent="0.25">
      <c r="F42" s="117">
        <v>0.25</v>
      </c>
      <c r="G42" s="118"/>
      <c r="H42" s="118"/>
      <c r="I42" s="118"/>
      <c r="J42" s="119"/>
      <c r="K42" s="7" t="s">
        <v>52</v>
      </c>
    </row>
  </sheetData>
  <mergeCells count="7">
    <mergeCell ref="N28:P28"/>
    <mergeCell ref="F40:J40"/>
    <mergeCell ref="F42:J42"/>
    <mergeCell ref="F41:J41"/>
    <mergeCell ref="B28:D28"/>
    <mergeCell ref="F28:H28"/>
    <mergeCell ref="J28:L28"/>
  </mergeCells>
  <pageMargins left="0.25" right="0.25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Anzeigeblatt</vt:lpstr>
      <vt:lpstr>Tabelle1</vt:lpstr>
      <vt:lpstr>Anzeigeblatt!Druckbereich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2024-12-19T10:47:01Z</dcterms:modified>
</cp:coreProperties>
</file>